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otkon-my.sharepoint.com/personal/jhsilva_sotkon_com/Documents/Henrique/Marketing/Diagnóstico Maturidade Gestão Residuos/"/>
    </mc:Choice>
  </mc:AlternateContent>
  <xr:revisionPtr revIDLastSave="6" documentId="13_ncr:1_{2BFE011D-4328-4EE8-A8E1-3C4076056D34}" xr6:coauthVersionLast="47" xr6:coauthVersionMax="47" xr10:uidLastSave="{FA17EC42-C1B1-4650-BDD6-76F6E5E46DCE}"/>
  <bookViews>
    <workbookView xWindow="-120" yWindow="-120" windowWidth="29040" windowHeight="15720" xr2:uid="{00000000-000D-0000-FFFF-FFFF00000000}"/>
  </bookViews>
  <sheets>
    <sheet name="Autoavaliação Operaciona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D19" i="1"/>
  <c r="D18" i="1"/>
  <c r="D16" i="1"/>
  <c r="D15" i="1"/>
  <c r="D14" i="1"/>
  <c r="D12" i="1"/>
  <c r="D11" i="1"/>
  <c r="D10" i="1"/>
  <c r="D22" i="1" l="1"/>
  <c r="B25" i="1" s="1"/>
</calcChain>
</file>

<file path=xl/sharedStrings.xml><?xml version="1.0" encoding="utf-8"?>
<sst xmlns="http://schemas.openxmlformats.org/spreadsheetml/2006/main" count="22" uniqueCount="22">
  <si>
    <t>URBAN WASTE MANAGEMENT MATURITY ASSESSMENT</t>
  </si>
  <si>
    <t>Indicator / Operational Question</t>
  </si>
  <si>
    <t>Answer</t>
  </si>
  <si>
    <t>Points</t>
  </si>
  <si>
    <t>Do you feel increasing difficulty or pressure to meet European environmental targets?</t>
  </si>
  <si>
    <t>Is the current system flexible enough to efficiently integrate new waste streams, such as mandatory bio-waste collection?</t>
  </si>
  <si>
    <t>Are there frequent instances of overflow or waste accumulation on public streets?</t>
  </si>
  <si>
    <t>Infrastructure and Capacity</t>
  </si>
  <si>
    <t>Operational Efficiency</t>
  </si>
  <si>
    <t>Citizen Experience and Data</t>
  </si>
  <si>
    <t>Are the collection routes fixed, regardless of how full the containers actually are?</t>
  </si>
  <si>
    <t>Have fuel and fleet maintenance costs risen more than expected?</t>
  </si>
  <si>
    <t>Is it possible to identify who uses the equipment and how often?</t>
  </si>
  <si>
    <t>Are there a significant number of complaints regarding hygiene, odors, or lack of accessibility?</t>
  </si>
  <si>
    <t>Are decisions regarding new investments based on objective and accurate data?</t>
  </si>
  <si>
    <t>Is the current system vulnerable to misuse or illegal dumping?</t>
  </si>
  <si>
    <t xml:space="preserve">TOTAL SCORE </t>
  </si>
  <si>
    <t>MATURITY ASSESSMENT</t>
  </si>
  <si>
    <t>Now that you have identified the critical issues, use our “Municipal Modernization Plan” to structure your transition strategy.
Download the Plan here.</t>
  </si>
  <si>
    <t>Next Steps</t>
  </si>
  <si>
    <t>Notice of Confidentiality and Use</t>
  </si>
  <si>
    <t>This document is exclusive property of Sotkon. It is intended solely for use by municipal authorities within the scope of their responsibilities. Reproduction, disclosure, or use of this document for any purpose other than those specified above, without the prior and express authorization of Sotkon, is expressly prohibited.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</si>
</sst>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3D3938"/>
      <name val="Tahoma"/>
      <family val="2"/>
    </font>
    <font>
      <b/>
      <sz val="11"/>
      <color rgb="FF3D3938"/>
      <name val="Tahoma"/>
      <family val="2"/>
    </font>
    <font>
      <i/>
      <sz val="11"/>
      <color rgb="FF3D3938"/>
      <name val="Tahoma"/>
      <family val="2"/>
    </font>
    <font>
      <b/>
      <sz val="12"/>
      <color rgb="FF3D3938"/>
      <name val="Tahoma"/>
      <family val="2"/>
    </font>
    <font>
      <sz val="12"/>
      <color rgb="FF3D3938"/>
      <name val="Tahoma"/>
      <family val="2"/>
    </font>
    <font>
      <u/>
      <sz val="11"/>
      <color theme="10"/>
      <name val="Calibri"/>
      <family val="2"/>
      <scheme val="minor"/>
    </font>
    <font>
      <sz val="9"/>
      <name val="Tahoma"/>
      <family val="2"/>
    </font>
  </fonts>
  <fills count="9">
    <fill>
      <patternFill patternType="none"/>
    </fill>
    <fill>
      <patternFill patternType="gray125"/>
    </fill>
    <fill>
      <patternFill patternType="solid">
        <fgColor rgb="FFF2F2F2"/>
        <bgColor rgb="FFF2F2F2"/>
      </patternFill>
    </fill>
    <fill>
      <patternFill patternType="solid">
        <fgColor rgb="FF7DBA1E"/>
        <bgColor indexed="64"/>
      </patternFill>
    </fill>
    <fill>
      <patternFill patternType="solid">
        <fgColor rgb="FF7DBA1E"/>
        <bgColor rgb="FFDDEBF7"/>
      </patternFill>
    </fill>
    <fill>
      <patternFill patternType="solid">
        <fgColor rgb="FF54AF3A"/>
        <bgColor rgb="FF1F4E78"/>
      </patternFill>
    </fill>
    <fill>
      <patternFill patternType="solid">
        <fgColor rgb="FF54AF3A"/>
        <bgColor indexed="64"/>
      </patternFill>
    </fill>
    <fill>
      <patternFill patternType="solid">
        <fgColor theme="6" tint="0.59999389629810485"/>
        <bgColor rgb="FF1F4E78"/>
      </patternFill>
    </fill>
    <fill>
      <patternFill patternType="solid">
        <fgColor theme="6"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2">
    <xf numFmtId="0" fontId="0" fillId="0" borderId="0" xfId="0"/>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2" fillId="7" borderId="0" xfId="0" applyFont="1" applyFill="1" applyAlignment="1">
      <alignment horizontal="center" vertical="center" wrapText="1"/>
    </xf>
    <xf numFmtId="0" fontId="1" fillId="8" borderId="0" xfId="0" applyFont="1" applyFill="1" applyAlignment="1">
      <alignment horizontal="center" vertical="center" wrapText="1"/>
    </xf>
    <xf numFmtId="0" fontId="7" fillId="0" borderId="0" xfId="1" applyFont="1" applyFill="1" applyAlignment="1">
      <alignment horizontal="center" vertical="center" wrapText="1"/>
    </xf>
    <xf numFmtId="0" fontId="2" fillId="5" borderId="0" xfId="0" applyFont="1" applyFill="1" applyAlignment="1">
      <alignment horizontal="center" vertical="center" wrapText="1"/>
    </xf>
    <xf numFmtId="0" fontId="1" fillId="6" borderId="0" xfId="0" applyFont="1" applyFill="1" applyAlignment="1">
      <alignment horizontal="center" vertical="center" wrapText="1"/>
    </xf>
    <xf numFmtId="0" fontId="3" fillId="0" borderId="0" xfId="0" applyFont="1" applyAlignment="1">
      <alignment horizontal="center" vertical="center" wrapText="1"/>
    </xf>
    <xf numFmtId="0" fontId="4" fillId="5"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6" fillId="0" borderId="0" xfId="1" applyFill="1" applyAlignment="1">
      <alignment horizontal="center" vertical="center" wrapText="1"/>
    </xf>
  </cellXfs>
  <cellStyles count="2">
    <cellStyle name="Hiperligação" xfId="1" builtinId="8"/>
    <cellStyle name="Normal" xfId="0" builtinId="0"/>
  </cellStyles>
  <dxfs count="0"/>
  <tableStyles count="0" defaultTableStyle="TableStyleMedium9" defaultPivotStyle="PivotStyleLight16"/>
  <colors>
    <mruColors>
      <color rgb="FF3D3938"/>
      <color rgb="FF54AF3A"/>
      <color rgb="FF11A440"/>
      <color rgb="FF7DBA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drive.google.com/file/d/1NJNQZMZ6o17Futwf62pzEvEDcNRCaMx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6:D35"/>
  <sheetViews>
    <sheetView showGridLines="0" tabSelected="1" showRuler="0" view="pageLayout" topLeftCell="A6" zoomScale="90" zoomScaleNormal="80" zoomScalePageLayoutView="90" workbookViewId="0">
      <selection activeCell="B30" sqref="B30:D32"/>
      <extLst>
        <ext xmlns:xlsdti="http://schemas.microsoft.com/office/spreadsheetml/2023/showDataTypeIcons" uri="{77bfe23e-c014-4d31-8a63-9c772dbf06b6}">
          <xlsdti:showDataTypeIcons visible="0"/>
        </ext>
      </extLst>
    </sheetView>
  </sheetViews>
  <sheetFormatPr defaultColWidth="8.85546875" defaultRowHeight="14.25" x14ac:dyDescent="0.25"/>
  <cols>
    <col min="1" max="1" width="3.7109375" style="3" customWidth="1"/>
    <col min="2" max="2" width="64.85546875" style="3" customWidth="1"/>
    <col min="3" max="4" width="11" style="3" customWidth="1"/>
    <col min="5" max="5" width="7.140625" style="3" customWidth="1"/>
    <col min="6" max="16384" width="8.85546875" style="3"/>
  </cols>
  <sheetData>
    <row r="6" spans="2:4" ht="23.45" customHeight="1" x14ac:dyDescent="0.25">
      <c r="B6" s="13" t="s">
        <v>0</v>
      </c>
      <c r="C6" s="14"/>
      <c r="D6" s="15"/>
    </row>
    <row r="8" spans="2:4" ht="19.149999999999999" customHeight="1" x14ac:dyDescent="0.25">
      <c r="B8" s="1" t="s">
        <v>1</v>
      </c>
      <c r="C8" s="1" t="s">
        <v>2</v>
      </c>
      <c r="D8" s="1" t="s">
        <v>3</v>
      </c>
    </row>
    <row r="9" spans="2:4" ht="19.149999999999999" customHeight="1" x14ac:dyDescent="0.25">
      <c r="B9" s="16" t="s">
        <v>7</v>
      </c>
      <c r="C9" s="17"/>
      <c r="D9" s="18"/>
    </row>
    <row r="10" spans="2:4" ht="28.15" customHeight="1" x14ac:dyDescent="0.25">
      <c r="B10" s="4" t="s">
        <v>4</v>
      </c>
      <c r="C10" s="6"/>
      <c r="D10" s="2">
        <f>IF(C10="YES", 1, 0)</f>
        <v>0</v>
      </c>
    </row>
    <row r="11" spans="2:4" ht="28.15" customHeight="1" x14ac:dyDescent="0.25">
      <c r="B11" s="4" t="s">
        <v>5</v>
      </c>
      <c r="C11" s="6"/>
      <c r="D11" s="2">
        <f>IF(C11="NO", 1, 0)</f>
        <v>0</v>
      </c>
    </row>
    <row r="12" spans="2:4" ht="28.15" customHeight="1" x14ac:dyDescent="0.25">
      <c r="B12" s="4" t="s">
        <v>6</v>
      </c>
      <c r="C12" s="6"/>
      <c r="D12" s="2">
        <f>IF(C12="YES", 1, 0)</f>
        <v>0</v>
      </c>
    </row>
    <row r="13" spans="2:4" ht="19.149999999999999" customHeight="1" x14ac:dyDescent="0.25">
      <c r="B13" s="16" t="s">
        <v>8</v>
      </c>
      <c r="C13" s="17"/>
      <c r="D13" s="18"/>
    </row>
    <row r="14" spans="2:4" ht="28.15" customHeight="1" x14ac:dyDescent="0.25">
      <c r="B14" s="4" t="s">
        <v>10</v>
      </c>
      <c r="C14" s="6"/>
      <c r="D14" s="2">
        <f>IF(C14="YES", 1, 0)</f>
        <v>0</v>
      </c>
    </row>
    <row r="15" spans="2:4" ht="22.15" customHeight="1" x14ac:dyDescent="0.25">
      <c r="B15" s="4" t="s">
        <v>11</v>
      </c>
      <c r="C15" s="6"/>
      <c r="D15" s="2">
        <f>IF(C15="YES", 1, 0)</f>
        <v>0</v>
      </c>
    </row>
    <row r="16" spans="2:4" ht="22.15" customHeight="1" x14ac:dyDescent="0.25">
      <c r="B16" s="4" t="s">
        <v>12</v>
      </c>
      <c r="C16" s="6"/>
      <c r="D16" s="2">
        <f>IF(C16="NO", 1, 0)</f>
        <v>0</v>
      </c>
    </row>
    <row r="17" spans="2:4" ht="19.149999999999999" customHeight="1" x14ac:dyDescent="0.25">
      <c r="B17" s="16" t="s">
        <v>9</v>
      </c>
      <c r="C17" s="17"/>
      <c r="D17" s="18"/>
    </row>
    <row r="18" spans="2:4" ht="28.15" customHeight="1" x14ac:dyDescent="0.25">
      <c r="B18" s="4" t="s">
        <v>13</v>
      </c>
      <c r="C18" s="6"/>
      <c r="D18" s="2">
        <f>IF(C18="YES", 1, 0)</f>
        <v>0</v>
      </c>
    </row>
    <row r="19" spans="2:4" ht="28.15" customHeight="1" x14ac:dyDescent="0.25">
      <c r="B19" s="4" t="s">
        <v>14</v>
      </c>
      <c r="C19" s="6"/>
      <c r="D19" s="2">
        <f>IF(C19="NO", 1, 0)</f>
        <v>0</v>
      </c>
    </row>
    <row r="20" spans="2:4" ht="22.15" customHeight="1" x14ac:dyDescent="0.25">
      <c r="B20" s="4" t="s">
        <v>15</v>
      </c>
      <c r="C20" s="6"/>
      <c r="D20" s="2">
        <f>IF(C20="YES", 1, 0)</f>
        <v>0</v>
      </c>
    </row>
    <row r="22" spans="2:4" ht="13.9" customHeight="1" x14ac:dyDescent="0.25">
      <c r="B22" s="19" t="s">
        <v>16</v>
      </c>
      <c r="C22" s="20"/>
      <c r="D22" s="5">
        <f>SUM(D9:D21)</f>
        <v>0</v>
      </c>
    </row>
    <row r="24" spans="2:4" x14ac:dyDescent="0.25">
      <c r="B24" s="10" t="s">
        <v>17</v>
      </c>
      <c r="C24" s="11"/>
      <c r="D24" s="11"/>
    </row>
    <row r="25" spans="2:4" x14ac:dyDescent="0.25">
      <c r="B25" s="12" t="str">
        <f>IF(D22&lt;=2, "STABLE SYSTEM - 0 to 2 Points: Your operation is functional, but there is room for improvement according to the 2030 goals.", IF(D22&lt;=6, "INEFFICIENCY ALERT - 3 to 6 Points: Your infrastructure is generating unnecessary costs and affecting the municipality’s image. Now is the ideal time to consider changes to the current infrastructure.", "RISK OF OBSOLESCENCE - More than 7 Points: The current system is reactive and unsustainable in the medium term. It requires urgent modernization to avoid non-compliance."))</f>
        <v>STABLE SYSTEM - 0 to 2 Points: Your operation is functional, but there is room for improvement according to the 2030 goals.</v>
      </c>
      <c r="C25" s="12"/>
      <c r="D25" s="12"/>
    </row>
    <row r="26" spans="2:4" ht="22.9" customHeight="1" x14ac:dyDescent="0.25">
      <c r="B26" s="12"/>
      <c r="C26" s="12"/>
      <c r="D26" s="12"/>
    </row>
    <row r="27" spans="2:4" ht="6.6" customHeight="1" x14ac:dyDescent="0.25">
      <c r="B27" s="12"/>
      <c r="C27" s="12"/>
      <c r="D27" s="12"/>
    </row>
    <row r="28" spans="2:4" ht="10.9" customHeight="1" x14ac:dyDescent="0.25"/>
    <row r="29" spans="2:4" x14ac:dyDescent="0.25">
      <c r="B29" s="10" t="s">
        <v>19</v>
      </c>
      <c r="C29" s="11"/>
      <c r="D29" s="11"/>
    </row>
    <row r="30" spans="2:4" x14ac:dyDescent="0.25">
      <c r="B30" s="21" t="s">
        <v>18</v>
      </c>
      <c r="C30" s="21"/>
      <c r="D30" s="21"/>
    </row>
    <row r="31" spans="2:4" x14ac:dyDescent="0.25">
      <c r="B31" s="21"/>
      <c r="C31" s="21"/>
      <c r="D31" s="21"/>
    </row>
    <row r="32" spans="2:4" ht="20.45" customHeight="1" x14ac:dyDescent="0.25">
      <c r="B32" s="21"/>
      <c r="C32" s="21"/>
      <c r="D32" s="21"/>
    </row>
    <row r="33" spans="2:4" ht="10.9" customHeight="1" x14ac:dyDescent="0.25"/>
    <row r="34" spans="2:4" ht="13.9" customHeight="1" x14ac:dyDescent="0.25">
      <c r="B34" s="7" t="s">
        <v>20</v>
      </c>
      <c r="C34" s="8"/>
      <c r="D34" s="8"/>
    </row>
    <row r="35" spans="2:4" ht="43.15" customHeight="1" x14ac:dyDescent="0.25">
      <c r="B35" s="9" t="s">
        <v>21</v>
      </c>
      <c r="C35" s="9"/>
      <c r="D35" s="9"/>
    </row>
  </sheetData>
  <sheetProtection algorithmName="SHA-512" hashValue="BLKD8XkCMjIEKNNeNlw/t29d0YBGEC4zNlIJMq+3adPxHu10V3QD1a9sGc50kB7dcCw0EcclhrJjAAOWKdxfFg==" saltValue="hWnql38HoKsze2E7trXeMA==" spinCount="100000" sheet="1" objects="1" scenarios="1"/>
  <mergeCells count="11">
    <mergeCell ref="B24:D24"/>
    <mergeCell ref="B6:D6"/>
    <mergeCell ref="B13:D13"/>
    <mergeCell ref="B17:D17"/>
    <mergeCell ref="B9:D9"/>
    <mergeCell ref="B22:C22"/>
    <mergeCell ref="B34:D34"/>
    <mergeCell ref="B35:D35"/>
    <mergeCell ref="B29:D29"/>
    <mergeCell ref="B30:D32"/>
    <mergeCell ref="B25:D27"/>
  </mergeCells>
  <dataValidations count="1">
    <dataValidation type="list" sqref="C10:C12 C14:C16 C18:C20" xr:uid="{00000000-0002-0000-0000-000000000000}">
      <formula1>"YES,NO"</formula1>
    </dataValidation>
  </dataValidations>
  <hyperlinks>
    <hyperlink ref="B30:D32" r:id="rId1" display="https://drive.google.com/file/d/1NJNQZMZ6o17Futwf62pzEvEDcNRCaMxn/view?usp=sharing" xr:uid="{A7C1E9CC-22E6-440A-9D29-454B61BFF208}"/>
  </hyperlinks>
  <pageMargins left="1.0416666666666666E-2" right="0.75" top="1" bottom="1" header="0.5" footer="0.5"/>
  <pageSetup paperSize="9" orientation="portrait" r:id="rId2"/>
  <headerFooter scaleWithDoc="0">
    <oddHeader>&amp;C&amp;G</oddHeader>
    <oddFooter>&amp;L&amp;"Tahoma,Negrito"&amp;9&amp;K3D3938Sotkon Portugal - Sistemas de Resíduos S.A.&amp;"Tahoma,Normal"
Zona Industrial - Lote I-27
2330-210 Entroncamento, Portugal
tel. +351 249 715 253 (chamada para a rede fixa nacional)
sotkon.portugal@sotkon.com &amp;R&amp;G</oddFoot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Autoavaliação Operacional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Henrique Silva</cp:lastModifiedBy>
  <dcterms:created xsi:type="dcterms:W3CDTF">2026-05-08T13:25:04Z</dcterms:created>
  <dcterms:modified xsi:type="dcterms:W3CDTF">2026-06-02T13:59:28Z</dcterms:modified>
</cp:coreProperties>
</file>